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<sst xmlns="http://schemas.openxmlformats.org/spreadsheetml/2006/main" count="51" uniqueCount="46">
  <si>
    <t xml:space="preserve">по распределению платы за содержание и ремонт жилого помещения от собственников проживающих по адресу: </t>
  </si>
  <si>
    <t>№ п/п</t>
  </si>
  <si>
    <t>Наименование работ</t>
  </si>
  <si>
    <t>План</t>
  </si>
  <si>
    <t>остаток ден средств на дому за 2013г</t>
  </si>
  <si>
    <t>Ст-ть 1 кв.м</t>
  </si>
  <si>
    <t>Общая площадь</t>
  </si>
  <si>
    <t>Итого за месяц</t>
  </si>
  <si>
    <t>итого израсходованно за 1е полугодие 2014г</t>
  </si>
  <si>
    <t xml:space="preserve"> </t>
  </si>
  <si>
    <t>ИТОГО</t>
  </si>
  <si>
    <t xml:space="preserve">Аварийное обслуживание </t>
  </si>
  <si>
    <t xml:space="preserve">Обслуживание внутридомового газового оборудывания </t>
  </si>
  <si>
    <t>Замеры  изоляции  сопротивления</t>
  </si>
  <si>
    <t>Услуги по вывозке мусора</t>
  </si>
  <si>
    <t>оплачено</t>
  </si>
  <si>
    <t>начислено</t>
  </si>
  <si>
    <t>долг</t>
  </si>
  <si>
    <t>площадь</t>
  </si>
  <si>
    <t>Фактические расходы</t>
  </si>
  <si>
    <t xml:space="preserve">Налог 1% </t>
  </si>
  <si>
    <t>руб</t>
  </si>
  <si>
    <t xml:space="preserve">РИЦ  4,4% </t>
  </si>
  <si>
    <t xml:space="preserve">остаток по плану </t>
  </si>
  <si>
    <t>разница между РКЦ</t>
  </si>
  <si>
    <t>Июль - Декабрь  2014 года тариф 6,31</t>
  </si>
  <si>
    <t>Итого за 6 мес.</t>
  </si>
  <si>
    <t>Июль</t>
  </si>
  <si>
    <t>Август</t>
  </si>
  <si>
    <t>Сентябрь</t>
  </si>
  <si>
    <t>Октябрь</t>
  </si>
  <si>
    <t>Ноябрь</t>
  </si>
  <si>
    <t>Декабрь</t>
  </si>
  <si>
    <t>Долг на 1,07,2014</t>
  </si>
  <si>
    <t>Фактические расходы на 1 января 2015 г</t>
  </si>
  <si>
    <t xml:space="preserve">Собрано ООО "РИЦ-Регион" : </t>
  </si>
  <si>
    <t>ул.Заводская   д.5</t>
  </si>
  <si>
    <t>Управление управляющей организацией</t>
  </si>
  <si>
    <t>Косметический ремонт подъездов(побелка,покраска)</t>
  </si>
  <si>
    <t>Замена двери</t>
  </si>
  <si>
    <t xml:space="preserve">Остаток ден. средств на по плану 01.01.15г </t>
  </si>
  <si>
    <t xml:space="preserve">Долг населения на 01 января  2015 г : </t>
  </si>
  <si>
    <t>Отчет управляющей организации</t>
  </si>
  <si>
    <t xml:space="preserve">Начислено за 6 месяцев : </t>
  </si>
  <si>
    <t>Прочистка и проверка дымовентиляционных каналов</t>
  </si>
  <si>
    <t>Проведение технических осмотров и устранение незначительных  неиспраностей в системе вентиляции,дымоудаления,электрических устройств,ремонт и укрепление входных дверей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</si>
</sst>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2" fontId="8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7" fillId="0" borderId="3" xfId="0" applyFont="1" applyBorder="1" applyAlignment="1">
      <alignment horizontal="center" wrapText="1"/>
    </xf>
    <xf numFmtId="2" fontId="7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/>
    </xf>
    <xf numFmtId="0" fontId="5" fillId="0" borderId="5" xfId="0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9" fillId="0" borderId="3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workbookViewId="0" topLeftCell="B30">
      <selection activeCell="P55" sqref="P55"/>
    </sheetView>
  </sheetViews>
  <sheetFormatPr defaultColWidth="9.140625" defaultRowHeight="15"/>
  <cols>
    <col min="1" max="1" width="9.28125" style="0" customWidth="1"/>
    <col min="2" max="2" width="39.57421875" style="0" customWidth="1"/>
    <col min="3" max="3" width="10.421875" style="0" customWidth="1"/>
    <col min="4" max="4" width="12.140625" style="0" customWidth="1"/>
    <col min="5" max="9" width="9.28125" style="0" customWidth="1"/>
    <col min="10" max="10" width="10.140625" style="0" customWidth="1"/>
    <col min="11" max="12" width="9.28125" style="0" customWidth="1"/>
    <col min="13" max="13" width="10.421875" style="0" customWidth="1"/>
    <col min="14" max="14" width="9.28125" style="0" customWidth="1"/>
    <col min="15" max="15" width="10.421875" style="0" bestFit="1" customWidth="1"/>
  </cols>
  <sheetData>
    <row r="1" spans="1:14" ht="20.25" customHeight="1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1" t="s">
        <v>36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ht="18.75">
      <c r="A4" s="2"/>
    </row>
    <row r="5" spans="1:14" ht="18.75">
      <c r="A5" s="31" t="s">
        <v>25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5" ht="19.5" thickBot="1">
      <c r="A6" s="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.75" customHeight="1" thickBot="1">
      <c r="A7" s="32" t="s">
        <v>1</v>
      </c>
      <c r="B7" s="33" t="s">
        <v>2</v>
      </c>
      <c r="C7" s="33" t="s">
        <v>3</v>
      </c>
      <c r="D7" s="33"/>
      <c r="E7" s="33"/>
      <c r="F7" s="33"/>
      <c r="G7" s="33"/>
      <c r="H7" s="33" t="s">
        <v>19</v>
      </c>
      <c r="I7" s="33"/>
      <c r="J7" s="33"/>
      <c r="K7" s="33"/>
      <c r="L7" s="33"/>
      <c r="M7" s="33"/>
      <c r="N7" s="33"/>
      <c r="O7" s="26"/>
    </row>
    <row r="8" spans="1:15" ht="95.25" thickBot="1">
      <c r="A8" s="32"/>
      <c r="B8" s="33"/>
      <c r="C8" s="7" t="s">
        <v>4</v>
      </c>
      <c r="D8" s="7" t="s">
        <v>5</v>
      </c>
      <c r="E8" s="7" t="s">
        <v>6</v>
      </c>
      <c r="F8" s="7" t="s">
        <v>7</v>
      </c>
      <c r="G8" s="7" t="s">
        <v>26</v>
      </c>
      <c r="H8" s="7" t="s">
        <v>27</v>
      </c>
      <c r="I8" s="7" t="s">
        <v>28</v>
      </c>
      <c r="J8" s="7" t="s">
        <v>29</v>
      </c>
      <c r="K8" s="7" t="s">
        <v>30</v>
      </c>
      <c r="L8" s="7" t="s">
        <v>31</v>
      </c>
      <c r="M8" s="7" t="s">
        <v>32</v>
      </c>
      <c r="N8" s="7" t="s">
        <v>8</v>
      </c>
      <c r="O8" s="25" t="s">
        <v>40</v>
      </c>
    </row>
    <row r="9" spans="1:15" ht="32.25" thickBot="1">
      <c r="A9" s="3">
        <v>1</v>
      </c>
      <c r="B9" s="8" t="s">
        <v>37</v>
      </c>
      <c r="C9" s="14">
        <v>0</v>
      </c>
      <c r="D9" s="14">
        <v>1.3</v>
      </c>
      <c r="E9" s="19">
        <v>802.86</v>
      </c>
      <c r="F9" s="15">
        <f>D9*E16</f>
        <v>1043.718</v>
      </c>
      <c r="G9" s="15">
        <f>F9*6</f>
        <v>6262.308000000001</v>
      </c>
      <c r="H9" s="15">
        <f>E9*D9</f>
        <v>1043.718</v>
      </c>
      <c r="I9" s="20">
        <f>E9*D9</f>
        <v>1043.718</v>
      </c>
      <c r="J9" s="20">
        <f>E9*D9</f>
        <v>1043.718</v>
      </c>
      <c r="K9" s="20">
        <f>E9*D9</f>
        <v>1043.718</v>
      </c>
      <c r="L9" s="20">
        <f aca="true" t="shared" si="0" ref="L9:L14">E9*D9</f>
        <v>1043.718</v>
      </c>
      <c r="M9" s="20">
        <f>E9*D9</f>
        <v>1043.718</v>
      </c>
      <c r="N9" s="15">
        <f>SUM(H9:M9)</f>
        <v>6262.308</v>
      </c>
      <c r="O9" s="15">
        <f>C9+G9-N9</f>
        <v>0</v>
      </c>
    </row>
    <row r="10" spans="1:15" ht="32.25" thickBot="1">
      <c r="A10" s="3">
        <v>2</v>
      </c>
      <c r="B10" s="8" t="s">
        <v>44</v>
      </c>
      <c r="C10" s="14">
        <v>2529.01</v>
      </c>
      <c r="D10" s="14">
        <v>0.63</v>
      </c>
      <c r="E10" s="19">
        <v>802.86</v>
      </c>
      <c r="F10" s="15">
        <f aca="true" t="shared" si="1" ref="F10:F15">E10*D10</f>
        <v>505.8018</v>
      </c>
      <c r="G10" s="15">
        <f aca="true" t="shared" si="2" ref="G10:G15">F10*6</f>
        <v>3034.8108</v>
      </c>
      <c r="H10" s="15"/>
      <c r="I10" s="20"/>
      <c r="J10" s="20"/>
      <c r="K10" s="20"/>
      <c r="L10" s="20"/>
      <c r="M10" s="20"/>
      <c r="N10" s="15">
        <f aca="true" t="shared" si="3" ref="N10:N15">SUM(H10:M10)</f>
        <v>0</v>
      </c>
      <c r="O10" s="15">
        <f aca="true" t="shared" si="4" ref="O10:O16">C10+G10-N10</f>
        <v>5563.8208</v>
      </c>
    </row>
    <row r="11" spans="1:15" ht="95.25" thickBot="1">
      <c r="A11" s="3">
        <v>3</v>
      </c>
      <c r="B11" s="8" t="s">
        <v>45</v>
      </c>
      <c r="C11" s="14"/>
      <c r="D11" s="14">
        <v>0.76</v>
      </c>
      <c r="E11" s="19">
        <v>802.86</v>
      </c>
      <c r="F11" s="15">
        <f t="shared" si="1"/>
        <v>610.1736</v>
      </c>
      <c r="G11" s="15">
        <f t="shared" si="2"/>
        <v>3661.0415999999996</v>
      </c>
      <c r="H11" s="15">
        <f>E11*D11</f>
        <v>610.1736</v>
      </c>
      <c r="I11" s="20">
        <f>E11*D11</f>
        <v>610.1736</v>
      </c>
      <c r="J11" s="20">
        <f>E11*D11</f>
        <v>610.1736</v>
      </c>
      <c r="K11" s="20">
        <f>E11*D11</f>
        <v>610.1736</v>
      </c>
      <c r="L11" s="20">
        <f t="shared" si="0"/>
        <v>610.1736</v>
      </c>
      <c r="M11" s="20">
        <f>E11*D11</f>
        <v>610.1736</v>
      </c>
      <c r="N11" s="15">
        <f t="shared" si="3"/>
        <v>3661.0416</v>
      </c>
      <c r="O11" s="15">
        <f t="shared" si="4"/>
        <v>0</v>
      </c>
    </row>
    <row r="12" spans="1:15" ht="16.5" thickBot="1">
      <c r="A12" s="3">
        <v>4</v>
      </c>
      <c r="B12" s="8" t="s">
        <v>14</v>
      </c>
      <c r="C12" s="14">
        <v>0</v>
      </c>
      <c r="D12" s="14">
        <v>1.61</v>
      </c>
      <c r="E12" s="19">
        <v>802.86</v>
      </c>
      <c r="F12" s="15">
        <f t="shared" si="1"/>
        <v>1292.6046000000001</v>
      </c>
      <c r="G12" s="15">
        <f t="shared" si="2"/>
        <v>7755.627600000001</v>
      </c>
      <c r="H12" s="15">
        <f>E12*D12</f>
        <v>1292.6046000000001</v>
      </c>
      <c r="I12" s="20">
        <f>E12*D12</f>
        <v>1292.6046000000001</v>
      </c>
      <c r="J12" s="20">
        <f>E12*D12</f>
        <v>1292.6046000000001</v>
      </c>
      <c r="K12" s="20">
        <f>E12*D12</f>
        <v>1292.6046000000001</v>
      </c>
      <c r="L12" s="20">
        <f t="shared" si="0"/>
        <v>1292.6046000000001</v>
      </c>
      <c r="M12" s="20">
        <f>E12*D12</f>
        <v>1292.6046000000001</v>
      </c>
      <c r="N12" s="15">
        <f t="shared" si="3"/>
        <v>7755.627600000002</v>
      </c>
      <c r="O12" s="15">
        <f t="shared" si="4"/>
        <v>0</v>
      </c>
    </row>
    <row r="13" spans="1:15" ht="32.25" thickBot="1">
      <c r="A13" s="3">
        <v>5</v>
      </c>
      <c r="B13" s="8" t="s">
        <v>12</v>
      </c>
      <c r="C13" s="14">
        <v>0</v>
      </c>
      <c r="D13" s="14">
        <v>0.16</v>
      </c>
      <c r="E13" s="19">
        <v>802.86</v>
      </c>
      <c r="F13" s="15">
        <f t="shared" si="1"/>
        <v>128.4576</v>
      </c>
      <c r="G13" s="15">
        <f t="shared" si="2"/>
        <v>770.7456000000001</v>
      </c>
      <c r="H13" s="15">
        <f>E13*D13</f>
        <v>128.4576</v>
      </c>
      <c r="I13" s="20">
        <f>E13*D13</f>
        <v>128.4576</v>
      </c>
      <c r="J13" s="20">
        <f>E13*D13</f>
        <v>128.4576</v>
      </c>
      <c r="K13" s="20">
        <f>E13*D13</f>
        <v>128.4576</v>
      </c>
      <c r="L13" s="20">
        <f t="shared" si="0"/>
        <v>128.4576</v>
      </c>
      <c r="M13" s="20">
        <f>E13*D13</f>
        <v>128.4576</v>
      </c>
      <c r="N13" s="15">
        <f t="shared" si="3"/>
        <v>770.7456</v>
      </c>
      <c r="O13" s="15">
        <f t="shared" si="4"/>
        <v>0</v>
      </c>
    </row>
    <row r="14" spans="1:18" ht="16.5" thickBot="1">
      <c r="A14" s="3">
        <v>6</v>
      </c>
      <c r="B14" s="8" t="s">
        <v>11</v>
      </c>
      <c r="C14" s="14">
        <v>0</v>
      </c>
      <c r="D14" s="14">
        <v>1.28</v>
      </c>
      <c r="E14" s="19">
        <v>802.86</v>
      </c>
      <c r="F14" s="15">
        <f t="shared" si="1"/>
        <v>1027.6608</v>
      </c>
      <c r="G14" s="15">
        <f t="shared" si="2"/>
        <v>6165.964800000001</v>
      </c>
      <c r="H14" s="15">
        <f>E14*D14</f>
        <v>1027.6608</v>
      </c>
      <c r="I14" s="20">
        <f>E14*D14</f>
        <v>1027.6608</v>
      </c>
      <c r="J14" s="20">
        <f>E14*D14</f>
        <v>1027.6608</v>
      </c>
      <c r="K14" s="20">
        <f>E14*D14</f>
        <v>1027.6608</v>
      </c>
      <c r="L14" s="20">
        <f t="shared" si="0"/>
        <v>1027.6608</v>
      </c>
      <c r="M14" s="20">
        <f>E14*D14</f>
        <v>1027.6608</v>
      </c>
      <c r="N14" s="15">
        <f t="shared" si="3"/>
        <v>6165.9648</v>
      </c>
      <c r="O14" s="15">
        <f t="shared" si="4"/>
        <v>0</v>
      </c>
      <c r="R14" t="s">
        <v>9</v>
      </c>
    </row>
    <row r="15" spans="1:15" ht="32.25" thickBot="1">
      <c r="A15" s="3">
        <v>7</v>
      </c>
      <c r="B15" s="8" t="s">
        <v>38</v>
      </c>
      <c r="C15" s="14">
        <v>1686.01</v>
      </c>
      <c r="D15" s="14">
        <v>0.42</v>
      </c>
      <c r="E15" s="19">
        <v>802.86</v>
      </c>
      <c r="F15" s="15">
        <f t="shared" si="1"/>
        <v>337.2012</v>
      </c>
      <c r="G15" s="15">
        <f t="shared" si="2"/>
        <v>2023.2071999999998</v>
      </c>
      <c r="H15" s="15">
        <f>E15*D15</f>
        <v>337.2012</v>
      </c>
      <c r="I15" s="20"/>
      <c r="J15" s="20"/>
      <c r="K15" s="20"/>
      <c r="L15" s="20"/>
      <c r="M15" s="20"/>
      <c r="N15" s="15">
        <f t="shared" si="3"/>
        <v>337.2012</v>
      </c>
      <c r="O15" s="15">
        <f t="shared" si="4"/>
        <v>3372.016</v>
      </c>
    </row>
    <row r="16" spans="1:15" ht="16.5" thickBot="1">
      <c r="A16" s="3">
        <v>8</v>
      </c>
      <c r="B16" s="8" t="s">
        <v>13</v>
      </c>
      <c r="C16" s="14">
        <v>0</v>
      </c>
      <c r="D16" s="14">
        <v>0.15</v>
      </c>
      <c r="E16" s="19">
        <v>802.86</v>
      </c>
      <c r="F16" s="15">
        <f>E16*D16</f>
        <v>120.429</v>
      </c>
      <c r="G16" s="15">
        <f>F16*6</f>
        <v>722.5740000000001</v>
      </c>
      <c r="H16" s="15">
        <f>E16*D16</f>
        <v>120.429</v>
      </c>
      <c r="I16" s="20">
        <f>E16*D16</f>
        <v>120.429</v>
      </c>
      <c r="J16" s="20">
        <f>E16*D16</f>
        <v>120.429</v>
      </c>
      <c r="K16" s="20">
        <f>E16*D16</f>
        <v>120.429</v>
      </c>
      <c r="L16" s="20">
        <f>E16*D16</f>
        <v>120.429</v>
      </c>
      <c r="M16" s="20">
        <f>E16*D16</f>
        <v>120.429</v>
      </c>
      <c r="N16" s="20">
        <f>SUM(I16:M16)</f>
        <v>602.145</v>
      </c>
      <c r="O16" s="15">
        <f t="shared" si="4"/>
        <v>120.42900000000009</v>
      </c>
    </row>
    <row r="17" spans="1:15" ht="16.5" thickBot="1">
      <c r="A17" s="27">
        <v>9</v>
      </c>
      <c r="B17" s="28" t="s">
        <v>39</v>
      </c>
      <c r="C17" s="28">
        <v>0</v>
      </c>
      <c r="D17" s="28"/>
      <c r="E17" s="28"/>
      <c r="F17" s="28"/>
      <c r="G17" s="28">
        <v>0</v>
      </c>
      <c r="H17" s="28"/>
      <c r="I17" s="28"/>
      <c r="J17" s="28"/>
      <c r="K17" s="28"/>
      <c r="L17" s="28"/>
      <c r="M17" s="28">
        <v>10000</v>
      </c>
      <c r="N17" s="28">
        <v>10000</v>
      </c>
      <c r="O17" s="15">
        <f>C17+G17-N17</f>
        <v>-10000</v>
      </c>
    </row>
    <row r="18" spans="1:15" ht="16.5" thickBot="1">
      <c r="A18" s="4"/>
      <c r="B18" s="29" t="s">
        <v>10</v>
      </c>
      <c r="C18" s="14">
        <f>SUM(C9:C17)</f>
        <v>4215.02</v>
      </c>
      <c r="D18" s="14">
        <f>SUM(D9:D16)</f>
        <v>6.310000000000001</v>
      </c>
      <c r="E18" s="15"/>
      <c r="F18" s="15">
        <f aca="true" t="shared" si="5" ref="F18:N18">SUM(F9:F16)</f>
        <v>5066.0466</v>
      </c>
      <c r="G18" s="15">
        <f t="shared" si="5"/>
        <v>30396.2796</v>
      </c>
      <c r="H18" s="15">
        <f t="shared" si="5"/>
        <v>4560.2448</v>
      </c>
      <c r="I18" s="20">
        <f t="shared" si="5"/>
        <v>4223.043600000001</v>
      </c>
      <c r="J18" s="20">
        <f t="shared" si="5"/>
        <v>4223.043600000001</v>
      </c>
      <c r="K18" s="20">
        <f t="shared" si="5"/>
        <v>4223.043600000001</v>
      </c>
      <c r="L18" s="20">
        <f t="shared" si="5"/>
        <v>4223.043600000001</v>
      </c>
      <c r="M18" s="20">
        <f t="shared" si="5"/>
        <v>4223.043600000001</v>
      </c>
      <c r="N18" s="20">
        <f t="shared" si="5"/>
        <v>25555.033799999997</v>
      </c>
      <c r="O18" s="15">
        <f>N18-G18</f>
        <v>-4841.245800000004</v>
      </c>
    </row>
    <row r="19" spans="1:15" ht="15.75">
      <c r="A19" s="4"/>
      <c r="B19" s="9"/>
      <c r="C19" s="10"/>
      <c r="D19" s="10"/>
      <c r="E19" s="11"/>
      <c r="F19" s="11"/>
      <c r="G19" s="11"/>
      <c r="H19" s="12"/>
      <c r="I19" s="12"/>
      <c r="J19" s="12"/>
      <c r="K19" s="12"/>
      <c r="L19" s="12"/>
      <c r="M19" s="12"/>
      <c r="N19" s="13"/>
      <c r="O19" s="6"/>
    </row>
    <row r="20" spans="1:15" ht="18.75">
      <c r="A20" s="2"/>
      <c r="B20" s="22" t="s">
        <v>43</v>
      </c>
      <c r="C20" s="17">
        <f>C66</f>
        <v>30396.48</v>
      </c>
      <c r="D20" s="6" t="s">
        <v>21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8.75">
      <c r="A21" s="5"/>
      <c r="B21" s="23" t="s">
        <v>35</v>
      </c>
      <c r="C21" s="6">
        <f>D66</f>
        <v>25835.399999999998</v>
      </c>
      <c r="D21" s="6" t="s">
        <v>21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ht="15.75">
      <c r="B22" s="23" t="s">
        <v>41</v>
      </c>
      <c r="C22" s="6">
        <f>E66</f>
        <v>14500.150000000001</v>
      </c>
      <c r="D22" s="6" t="s">
        <v>21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4" ht="31.5">
      <c r="B23" s="23" t="s">
        <v>34</v>
      </c>
      <c r="C23" s="17">
        <f>N18</f>
        <v>25555.033799999997</v>
      </c>
      <c r="D23" t="s">
        <v>21</v>
      </c>
    </row>
    <row r="24" spans="2:4" ht="15.75">
      <c r="B24" s="23" t="s">
        <v>22</v>
      </c>
      <c r="C24">
        <f>D66*0.044</f>
        <v>1136.7576</v>
      </c>
      <c r="D24" t="s">
        <v>21</v>
      </c>
    </row>
    <row r="25" spans="2:4" ht="15.75">
      <c r="B25" s="23" t="s">
        <v>20</v>
      </c>
      <c r="C25">
        <f>D66*0.01</f>
        <v>258.354</v>
      </c>
      <c r="D25" t="s">
        <v>21</v>
      </c>
    </row>
    <row r="26" ht="15">
      <c r="B26" s="24"/>
    </row>
    <row r="27" ht="15">
      <c r="B27" s="24"/>
    </row>
    <row r="28" spans="2:3" ht="15">
      <c r="B28" s="24" t="s">
        <v>23</v>
      </c>
      <c r="C28" s="18">
        <f>O18</f>
        <v>-4841.245800000004</v>
      </c>
    </row>
    <row r="31" spans="2:3" ht="15">
      <c r="B31" t="s">
        <v>24</v>
      </c>
      <c r="C31" s="18">
        <f>G18-C66</f>
        <v>-0.2003999999978987</v>
      </c>
    </row>
    <row r="47" spans="2:6" ht="30">
      <c r="B47" s="16" t="s">
        <v>18</v>
      </c>
      <c r="C47" s="16" t="s">
        <v>16</v>
      </c>
      <c r="D47" s="16" t="s">
        <v>15</v>
      </c>
      <c r="E47" s="16" t="s">
        <v>17</v>
      </c>
      <c r="F47" s="21" t="s">
        <v>33</v>
      </c>
    </row>
    <row r="48" spans="2:6" ht="15">
      <c r="B48" s="16">
        <v>38.5</v>
      </c>
      <c r="C48" s="16">
        <v>1457.64</v>
      </c>
      <c r="D48" s="16">
        <v>1700.58</v>
      </c>
      <c r="E48" s="16">
        <f>F48+C48-D48</f>
        <v>0</v>
      </c>
      <c r="F48" s="16">
        <v>242.94</v>
      </c>
    </row>
    <row r="49" spans="2:6" ht="15">
      <c r="B49" s="16">
        <v>60.9</v>
      </c>
      <c r="C49" s="16">
        <v>2305.68</v>
      </c>
      <c r="D49" s="16">
        <v>2237.12</v>
      </c>
      <c r="E49" s="16">
        <f aca="true" t="shared" si="6" ref="E49:E65">F49+C49-D49</f>
        <v>68.55999999999995</v>
      </c>
      <c r="F49" s="16">
        <v>0</v>
      </c>
    </row>
    <row r="50" spans="2:6" ht="15">
      <c r="B50" s="16">
        <v>35.5</v>
      </c>
      <c r="C50" s="16">
        <v>1344.06</v>
      </c>
      <c r="D50" s="16">
        <v>1568.07</v>
      </c>
      <c r="E50" s="16">
        <f t="shared" si="6"/>
        <v>0</v>
      </c>
      <c r="F50" s="16">
        <v>224.01</v>
      </c>
    </row>
    <row r="51" spans="2:6" ht="15">
      <c r="B51" s="16">
        <v>48.7</v>
      </c>
      <c r="C51" s="16">
        <v>1843.8</v>
      </c>
      <c r="D51" s="16">
        <v>0</v>
      </c>
      <c r="E51" s="16">
        <f t="shared" si="6"/>
        <v>3380.3</v>
      </c>
      <c r="F51" s="16">
        <v>1536.5</v>
      </c>
    </row>
    <row r="52" spans="2:6" ht="15">
      <c r="B52" s="16">
        <v>49.8</v>
      </c>
      <c r="C52" s="16">
        <v>1885.44</v>
      </c>
      <c r="D52" s="16">
        <v>1885.44</v>
      </c>
      <c r="E52" s="16">
        <f t="shared" si="6"/>
        <v>0</v>
      </c>
      <c r="F52" s="16">
        <v>0</v>
      </c>
    </row>
    <row r="53" spans="2:6" ht="15">
      <c r="B53" s="16">
        <v>43</v>
      </c>
      <c r="C53" s="16">
        <v>1627.98</v>
      </c>
      <c r="D53" s="16">
        <v>1627.98</v>
      </c>
      <c r="E53" s="16">
        <f t="shared" si="6"/>
        <v>0</v>
      </c>
      <c r="F53" s="16">
        <v>0</v>
      </c>
    </row>
    <row r="54" spans="2:6" ht="15">
      <c r="B54" s="16">
        <v>42</v>
      </c>
      <c r="C54" s="16">
        <v>1590.12</v>
      </c>
      <c r="D54" s="16">
        <v>1590.12</v>
      </c>
      <c r="E54" s="16">
        <f t="shared" si="6"/>
        <v>530.04</v>
      </c>
      <c r="F54" s="16">
        <v>530.04</v>
      </c>
    </row>
    <row r="55" spans="2:6" ht="15">
      <c r="B55" s="16">
        <v>55.86</v>
      </c>
      <c r="C55" s="16">
        <v>2114.88</v>
      </c>
      <c r="D55" s="16">
        <v>3877.28</v>
      </c>
      <c r="E55" s="16">
        <f t="shared" si="6"/>
        <v>0</v>
      </c>
      <c r="F55" s="16">
        <v>1762.4</v>
      </c>
    </row>
    <row r="56" spans="2:6" ht="15">
      <c r="B56" s="16">
        <v>43</v>
      </c>
      <c r="C56" s="16">
        <v>1627.98</v>
      </c>
      <c r="D56" s="16">
        <v>1627.98</v>
      </c>
      <c r="E56" s="16">
        <f t="shared" si="6"/>
        <v>0</v>
      </c>
      <c r="F56" s="16">
        <v>0</v>
      </c>
    </row>
    <row r="57" spans="2:6" ht="15">
      <c r="B57" s="16">
        <v>38.5</v>
      </c>
      <c r="C57" s="16">
        <v>1457.64</v>
      </c>
      <c r="D57" s="16">
        <v>1214.7</v>
      </c>
      <c r="E57" s="16">
        <f t="shared" si="6"/>
        <v>242.94000000000005</v>
      </c>
      <c r="F57" s="16">
        <v>0</v>
      </c>
    </row>
    <row r="58" spans="2:6" ht="15">
      <c r="B58" s="16">
        <v>37.6</v>
      </c>
      <c r="C58" s="16">
        <v>1423.56</v>
      </c>
      <c r="D58" s="16">
        <v>1423.56</v>
      </c>
      <c r="E58" s="16">
        <f t="shared" si="6"/>
        <v>0</v>
      </c>
      <c r="F58" s="16">
        <v>0</v>
      </c>
    </row>
    <row r="59" spans="2:6" ht="15">
      <c r="B59" s="16">
        <v>46.3</v>
      </c>
      <c r="C59" s="16">
        <v>1752.9</v>
      </c>
      <c r="D59" s="16">
        <v>1752.9</v>
      </c>
      <c r="E59" s="16">
        <f t="shared" si="6"/>
        <v>292.1500000000001</v>
      </c>
      <c r="F59" s="16">
        <v>292.15</v>
      </c>
    </row>
    <row r="60" spans="2:6" ht="15">
      <c r="B60" s="16">
        <v>38.5</v>
      </c>
      <c r="C60" s="16">
        <v>1457.64</v>
      </c>
      <c r="D60" s="16">
        <v>0</v>
      </c>
      <c r="E60" s="16">
        <f t="shared" si="6"/>
        <v>2672.34</v>
      </c>
      <c r="F60" s="16">
        <v>1214.7</v>
      </c>
    </row>
    <row r="61" spans="2:6" ht="15">
      <c r="B61" s="16">
        <v>43.3</v>
      </c>
      <c r="C61" s="16">
        <v>1639.32</v>
      </c>
      <c r="D61" s="16">
        <v>1366.1</v>
      </c>
      <c r="E61" s="16">
        <f t="shared" si="6"/>
        <v>546.44</v>
      </c>
      <c r="F61" s="16">
        <v>273.22</v>
      </c>
    </row>
    <row r="62" spans="2:6" ht="15">
      <c r="B62" s="16">
        <v>46.3</v>
      </c>
      <c r="C62" s="16">
        <v>1752.9</v>
      </c>
      <c r="D62" s="16">
        <v>2337.2</v>
      </c>
      <c r="E62" s="16">
        <f t="shared" si="6"/>
        <v>0</v>
      </c>
      <c r="F62" s="16">
        <v>584.3</v>
      </c>
    </row>
    <row r="63" spans="2:6" ht="15">
      <c r="B63" s="16">
        <v>60.9</v>
      </c>
      <c r="C63" s="16">
        <v>2305.68</v>
      </c>
      <c r="D63" s="16">
        <v>0</v>
      </c>
      <c r="E63" s="16">
        <f t="shared" si="6"/>
        <v>4227.08</v>
      </c>
      <c r="F63" s="16">
        <v>1921.4</v>
      </c>
    </row>
    <row r="64" spans="2:6" ht="15">
      <c r="B64" s="16">
        <v>25.5</v>
      </c>
      <c r="C64" s="16">
        <v>965.46</v>
      </c>
      <c r="D64" s="16">
        <v>1126.37</v>
      </c>
      <c r="E64" s="16">
        <f t="shared" si="6"/>
        <v>0</v>
      </c>
      <c r="F64" s="16">
        <v>160.91</v>
      </c>
    </row>
    <row r="65" spans="2:6" ht="15">
      <c r="B65" s="16">
        <v>48.7</v>
      </c>
      <c r="C65" s="16">
        <v>1843.8</v>
      </c>
      <c r="D65" s="16">
        <v>500</v>
      </c>
      <c r="E65" s="16">
        <f t="shared" si="6"/>
        <v>2540.3</v>
      </c>
      <c r="F65" s="16">
        <v>1196.5</v>
      </c>
    </row>
    <row r="66" spans="2:6" ht="15">
      <c r="B66" s="16">
        <f>SUM(B48:B65)</f>
        <v>802.86</v>
      </c>
      <c r="C66" s="16">
        <f>SUM(C48:C65)</f>
        <v>30396.48</v>
      </c>
      <c r="D66" s="16">
        <f>SUM(D48:D65)</f>
        <v>25835.399999999998</v>
      </c>
      <c r="E66" s="16">
        <f>SUM(E48:E65)</f>
        <v>14500.150000000001</v>
      </c>
      <c r="F66" s="16">
        <f>SUM(F48:F65)</f>
        <v>9939.07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2015-02-13T05:45:28Z</cp:lastPrinted>
  <dcterms:created xsi:type="dcterms:W3CDTF">2015-02-03T11:32:08Z</dcterms:created>
  <dcterms:modified xsi:type="dcterms:W3CDTF">2015-02-13T05:48:05Z</dcterms:modified>
  <cp:category/>
  <cp:version/>
  <cp:contentType/>
  <cp:contentStatus/>
</cp:coreProperties>
</file>